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erito\Desktop\CONCURSO_2018\"/>
    </mc:Choice>
  </mc:AlternateContent>
  <xr:revisionPtr revIDLastSave="0" documentId="13_ncr:1_{50FE0D26-F460-4C46-9CDF-F30A9FE9C6A4}" xr6:coauthVersionLast="38" xr6:coauthVersionMax="38" xr10:uidLastSave="{00000000-0000-0000-0000-000000000000}"/>
  <bookViews>
    <workbookView xWindow="0" yWindow="0" windowWidth="20490" windowHeight="7485" xr2:uid="{60AAFAC3-9BB9-49DC-999B-743A522C153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3" i="1" l="1"/>
  <c r="E72" i="1"/>
  <c r="E71" i="1"/>
  <c r="E70" i="1"/>
  <c r="E77" i="1"/>
  <c r="E76" i="1"/>
  <c r="E75" i="1"/>
  <c r="E74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5" i="1"/>
  <c r="E24" i="1"/>
  <c r="E26" i="1" l="1"/>
  <c r="E78" i="1"/>
  <c r="E80" i="1" l="1"/>
</calcChain>
</file>

<file path=xl/sharedStrings.xml><?xml version="1.0" encoding="utf-8"?>
<sst xmlns="http://schemas.openxmlformats.org/spreadsheetml/2006/main" count="138" uniqueCount="119">
  <si>
    <r>
      <rPr>
        <b/>
        <sz val="14"/>
        <color theme="1"/>
        <rFont val="Verdana"/>
        <family val="2"/>
      </rPr>
      <t>CENTRO FEDERAL DE EDUCAÇÃO TECNOLÓGICA DE MINAS GERAIS</t>
    </r>
    <r>
      <rPr>
        <sz val="11"/>
        <color theme="1"/>
        <rFont val="Verdana"/>
        <family val="2"/>
      </rPr>
      <t xml:space="preserve">
PROCESSO SELETIVO SIMPLIFICADO - CARGO PROFESSOR
</t>
    </r>
    <r>
      <rPr>
        <b/>
        <sz val="14"/>
        <color theme="1"/>
        <rFont val="Verdana"/>
        <family val="2"/>
      </rPr>
      <t>QUADRO SÍNTESE</t>
    </r>
    <r>
      <rPr>
        <sz val="11"/>
        <color theme="1"/>
        <rFont val="Verdana"/>
        <family val="2"/>
      </rPr>
      <t xml:space="preserve">
</t>
    </r>
  </si>
  <si>
    <t>1 - IDENTIFICAÇÃO DO CONCURSO</t>
  </si>
  <si>
    <t>Edital Nº 105, de 13 de novembro de 2018  –  Unidade de Timóteo – Departamento de Formação Geral - Cargo: Professor de Sociologia/Filosofia.</t>
  </si>
  <si>
    <t>2 - IDENTIFICAÇÃO DO CANDIDATO</t>
  </si>
  <si>
    <t xml:space="preserve">NOME: </t>
  </si>
  <si>
    <t>QUADRO 1 – FORMAÇÃO ACADÊMICA (Máximo 50 pontos)</t>
  </si>
  <si>
    <t>TITULAÇÃO</t>
  </si>
  <si>
    <t>PONTOS**</t>
  </si>
  <si>
    <t>NÚMEROS DOS DOCUMENTOS COMPROBATÓRIOS</t>
  </si>
  <si>
    <t>TÍTULO DO CANDIDATO</t>
  </si>
  <si>
    <t>PONTUAÇÃO INFORMADA</t>
  </si>
  <si>
    <t>Formação Pedagógica de Docentes ou Curso regular em Licenciatura, desde que a escolaridade exigida para o cargo não seja de Licenciatura</t>
  </si>
  <si>
    <t>Total Quadro 1</t>
  </si>
  <si>
    <t>QUADRO 2 – ATIVIDADE ACADÊMICA DE ENSINO E PROFISSIONAL(Máximo: 20 pontos)</t>
  </si>
  <si>
    <t>DESCRIÇÃO</t>
  </si>
  <si>
    <t>PONTOS</t>
  </si>
  <si>
    <t>NÚMERO DE SEMESTRES COMPLETOS INFORMADO</t>
  </si>
  <si>
    <r>
      <t xml:space="preserve">Aulas em disciplinas de cursos de Educação Profissional Técnica de Nível Médio, Ensino Médio, Graduação, Pós-Graduação </t>
    </r>
    <r>
      <rPr>
        <i/>
        <sz val="11"/>
        <color rgb="FF000000"/>
        <rFont val="Verdana"/>
        <family val="2"/>
      </rPr>
      <t xml:space="preserve">stricto sensu </t>
    </r>
    <r>
      <rPr>
        <sz val="11"/>
        <color rgb="FF000000"/>
        <rFont val="Verdana"/>
        <family val="2"/>
      </rPr>
      <t>ou</t>
    </r>
    <r>
      <rPr>
        <i/>
        <sz val="11"/>
        <color rgb="FF000000"/>
        <rFont val="Verdana"/>
        <family val="2"/>
      </rPr>
      <t xml:space="preserve"> lato sensu</t>
    </r>
  </si>
  <si>
    <t xml:space="preserve">1 ponto por semestre completo </t>
  </si>
  <si>
    <t>Atividades profissionais em áreas relacionadas à do concurso</t>
  </si>
  <si>
    <t>0,5 ponto por semestre completo</t>
  </si>
  <si>
    <t>Total Quadro 2</t>
  </si>
  <si>
    <t>QUANTIDADE INFORMADA</t>
  </si>
  <si>
    <t>Coordenador de projeto de pesquisa financiado por agência oficial de fomento</t>
  </si>
  <si>
    <t>2 pontos por projeto por ano</t>
  </si>
  <si>
    <t>Membro de equipe executora de projeto de pesquisa financiado por agência oficial de fomento</t>
  </si>
  <si>
    <t>0,5 ponto por projeto por ano</t>
  </si>
  <si>
    <t>Coordenador de projeto de pesquisa com financiamento privado</t>
  </si>
  <si>
    <t>1 ponto por projeto por ano</t>
  </si>
  <si>
    <t>Membro de equipe executora de projeto de pesquisa com financiamento privado</t>
  </si>
  <si>
    <t>Orientação de alunos bolsistas PIBIC/BIC-Jr</t>
  </si>
  <si>
    <t>0,3 ponto por aluno por ano</t>
  </si>
  <si>
    <t>Orientação de monografias de conclusão de curso de graduação</t>
  </si>
  <si>
    <t>0,2 ponto por monografia concluída</t>
  </si>
  <si>
    <t>Orientação de dissertação de mestrado</t>
  </si>
  <si>
    <t>2 pontos por dissertação concluída</t>
  </si>
  <si>
    <t>Coorientação de dissertação de mestrado</t>
  </si>
  <si>
    <t>1 ponto por dissertação concluída</t>
  </si>
  <si>
    <t>Orientação de tese de doutorado</t>
  </si>
  <si>
    <t>4 pontos por tese concluída</t>
  </si>
  <si>
    <t>Coorientação de tese de doutorado</t>
  </si>
  <si>
    <t>2 pontos por tese concluída</t>
  </si>
  <si>
    <t>1 ponto por ano</t>
  </si>
  <si>
    <t>Bolsista de produtividade e pesquisa</t>
  </si>
  <si>
    <t>4 pontos por ano</t>
  </si>
  <si>
    <t>Participação em bancas de dissertação de mestrado (exceto quando orientador e coorientador)</t>
  </si>
  <si>
    <t>0,5 ponto por banca</t>
  </si>
  <si>
    <t>Participação em bancas de tese de doutorado (exceto quando orientador e coorientador)</t>
  </si>
  <si>
    <t>1 ponto por banca</t>
  </si>
  <si>
    <t>Participação em bancas de qualificação de doutorado (exceto quando orientador e coorientador)</t>
  </si>
  <si>
    <t>Artigo em periódico classificação Qualis/CAPES A1 e A2</t>
  </si>
  <si>
    <t>6 pontos por artigo</t>
  </si>
  <si>
    <t>Artigo em periódico classificação Qualis/CAPES B1 e B2</t>
  </si>
  <si>
    <t>3 pontos por artigo</t>
  </si>
  <si>
    <t>Artigo em periódico classificação Qualis/CAPES B3</t>
  </si>
  <si>
    <t>2 pontos por artigo</t>
  </si>
  <si>
    <t>Artigo em periódico classificação Qualis/CAPES B4 e B5</t>
  </si>
  <si>
    <t>1 ponto por artigo</t>
  </si>
  <si>
    <t>Artigo completo em anais de congresso internacional</t>
  </si>
  <si>
    <t>Resumo em anais de congresso internacional</t>
  </si>
  <si>
    <t>0,5 ponto por resumo</t>
  </si>
  <si>
    <t>Artigo completo em anais de congresso nacional</t>
  </si>
  <si>
    <t>Resumo em anais de congresso nacional</t>
  </si>
  <si>
    <t>0,2 ponto por resumo</t>
  </si>
  <si>
    <t>Autor de livro publicado no exterior</t>
  </si>
  <si>
    <t>6 pontos por livro</t>
  </si>
  <si>
    <t>Autor de capítulo de livro publicado no exterior</t>
  </si>
  <si>
    <t>2 pontos por capítulo</t>
  </si>
  <si>
    <t>Autor de livro publicado no Brasil</t>
  </si>
  <si>
    <t>4 pontos por livro</t>
  </si>
  <si>
    <t>Autor de capítulo de livro publicado no Brasil</t>
  </si>
  <si>
    <t>1,5 ponto por capítulo</t>
  </si>
  <si>
    <t>Editor de periódico editado no exterior</t>
  </si>
  <si>
    <t>6 pontos por periódico</t>
  </si>
  <si>
    <t>Editor de periódico editado no Brasil</t>
  </si>
  <si>
    <t>2 pontos por periódico</t>
  </si>
  <si>
    <t>Pedido de depósito de patente</t>
  </si>
  <si>
    <t>1 ponto por pedido</t>
  </si>
  <si>
    <t>Carta de patente concedida</t>
  </si>
  <si>
    <t>5 pontos por carta</t>
  </si>
  <si>
    <t>Registro de desenho industrial</t>
  </si>
  <si>
    <t>2 pontos por registro</t>
  </si>
  <si>
    <t xml:space="preserve">Registro de Software </t>
  </si>
  <si>
    <t>Registro de Modelo de Utilidade</t>
  </si>
  <si>
    <t>1 ponto por registro</t>
  </si>
  <si>
    <t>Participação em corpo editorial em periódicos editados no exterior</t>
  </si>
  <si>
    <t>1 ponto por periódico</t>
  </si>
  <si>
    <t>Participação em corpo editorial em periódicos editados no Brasil</t>
  </si>
  <si>
    <t>0,5 ponto por periódico</t>
  </si>
  <si>
    <t>Participação como revisor de periódico editado no exterior</t>
  </si>
  <si>
    <t>Participação como revisor de periódico editado no Brasil</t>
  </si>
  <si>
    <t>0,5 ponto por participação</t>
  </si>
  <si>
    <t>Participação como revisor de evento realizado no exterior</t>
  </si>
  <si>
    <t>0,2 ponto por participação</t>
  </si>
  <si>
    <t>Participação como revisor de evento realizado no Brasil</t>
  </si>
  <si>
    <t>Participação em evento científico no exterior com apresentação de trabalho</t>
  </si>
  <si>
    <t>Participação em evento científico nacional ou internacional no Brasil com apresentação de trabalho</t>
  </si>
  <si>
    <t>Coordenador de projeto de extensão financiado por agência oficial de fomento</t>
  </si>
  <si>
    <t>Membro de equipe executora de projeto de extensão financiado por agência oficial de fomento</t>
  </si>
  <si>
    <t>Coordenador de projeto de extensão com financiamento privado</t>
  </si>
  <si>
    <t>Membro de equipe executora de projeto de extensão com financiamento privado</t>
  </si>
  <si>
    <t>Total Quadro 3</t>
  </si>
  <si>
    <t>NOTA DA PROVA DE TÍTULOS</t>
  </si>
  <si>
    <t>Título de Doutor em uma das Subáreas do Conhecimento do processo seletivo (3º nível)*</t>
  </si>
  <si>
    <t>Título de Doutor em uma das Áreas do Conhecimento do processo seletivo (2º nível)*</t>
  </si>
  <si>
    <t>Título de Doutor na Grande Área do Conhecimento do processo seletivo (1º nível)*</t>
  </si>
  <si>
    <t>Título de Doutor fora da Grande Área do Conhecimento do processo seletivo (1º nível)*</t>
  </si>
  <si>
    <t>Título de Mestre em uma das Áreas do Conhecimento do processo seletivo (2º nível)*</t>
  </si>
  <si>
    <t>Título de Mestre na Grande Área do Conhecimento do processo seletivo (1º nível)*</t>
  </si>
  <si>
    <t>Título de Mestre em uma das Subáreas do Conhecimento do processo seletivo (3º nível)*</t>
  </si>
  <si>
    <t>Título de Mestre fora da Grande Área do Conhecimento do processo seletivo (1º nível)*</t>
  </si>
  <si>
    <t>Orientação de bolsista de pós-doutorado</t>
  </si>
  <si>
    <t>Participação em evento científico no exterior sem apresentação de trabalho</t>
  </si>
  <si>
    <t>2 pontos por participação</t>
  </si>
  <si>
    <t>1 ponto por participação</t>
  </si>
  <si>
    <t>Participação em evento científico nacional ou internacional no Brasil sem apresentação de trabalho</t>
  </si>
  <si>
    <t>* Tabela oficial de Áreas do Conhecimento disponibilizada no portal do CNPq.                                                                                            ** Para efeito de contagem de pontos será quantificado apenas o título relativo à formação acadêmica de maior grau, não sendo permitida a contagem cumulativa de títulos acadêmicos, exceto para a Formação Pedagógica de Docentes ou Curso regular em Licenciatura, desde que a escolaridade exigida para o cargo não seja de Licenciatura (5 pontos), observando o máximo de 50 pontos nesse item. Diplomas de cursos de pós-graduação (mestrado e doutorado) obtidos em instituições de ensino estrangeiras, não revalidados ou não reconhecidos por instituição de ensino superior credenciada pelo Ministério de Educação, não serão aceitos para a prova de títulos.</t>
  </si>
  <si>
    <t>QUADRO 3 – ATIVIDADES ACADÊMICAS DE PESQUISA, EXTENSÃO E PRODUÇÃO CIENTÍFICA (Máximo: 30 pontos)</t>
  </si>
  <si>
    <t>NÚMERO DO RG: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</si>
</sst>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theme="1"/>
      <name val="Verdana"/>
      <family val="2"/>
    </font>
    <font>
      <i/>
      <sz val="11"/>
      <color rgb="FF000000"/>
      <name val="Verdana"/>
      <family val="2"/>
    </font>
    <font>
      <b/>
      <sz val="16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6" xfId="0" applyFont="1" applyBorder="1" applyProtection="1"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/>
    </xf>
    <xf numFmtId="0" fontId="3" fillId="3" borderId="22" xfId="0" applyFont="1" applyFill="1" applyBorder="1" applyAlignment="1">
      <alignment horizontal="justify" vertical="center"/>
    </xf>
    <xf numFmtId="0" fontId="4" fillId="4" borderId="23" xfId="0" applyFont="1" applyFill="1" applyBorder="1" applyAlignment="1">
      <alignment horizontal="justify" vertical="center" wrapText="1"/>
    </xf>
    <xf numFmtId="0" fontId="4" fillId="4" borderId="24" xfId="0" applyFont="1" applyFill="1" applyBorder="1" applyAlignment="1">
      <alignment horizontal="justify" vertical="center" wrapText="1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justify" vertical="center" wrapText="1"/>
    </xf>
    <xf numFmtId="0" fontId="4" fillId="4" borderId="27" xfId="0" applyFont="1" applyFill="1" applyBorder="1" applyAlignment="1">
      <alignment horizontal="justify" vertical="center" wrapText="1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justify" vertical="center" wrapText="1"/>
    </xf>
    <xf numFmtId="0" fontId="3" fillId="3" borderId="30" xfId="0" applyFont="1" applyFill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1" fillId="0" borderId="0" xfId="0" applyFont="1"/>
    <xf numFmtId="0" fontId="5" fillId="3" borderId="9" xfId="0" applyFont="1" applyFill="1" applyBorder="1" applyAlignment="1">
      <alignment horizontal="center"/>
    </xf>
    <xf numFmtId="0" fontId="5" fillId="2" borderId="5" xfId="0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1" fillId="0" borderId="3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219074</xdr:rowOff>
    </xdr:from>
    <xdr:to>
      <xdr:col>0</xdr:col>
      <xdr:colOff>1047750</xdr:colOff>
      <xdr:row>2</xdr:row>
      <xdr:rowOff>457200</xdr:rowOff>
    </xdr:to>
    <xdr:pic>
      <xdr:nvPicPr>
        <xdr:cNvPr id="4" name="Imagem 3" descr="logo_Cefet">
          <a:extLst>
            <a:ext uri="{FF2B5EF4-FFF2-40B4-BE49-F238E27FC236}">
              <a16:creationId xmlns:a16="http://schemas.microsoft.com/office/drawing/2014/main" id="{BD83FA66-37DE-4BA1-B0E1-D10AEE4FF2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57199"/>
          <a:ext cx="952500" cy="647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545E-E5B3-4A93-934A-5BF9A31F29C8}">
  <dimension ref="A1:E80"/>
  <sheetViews>
    <sheetView tabSelected="1" workbookViewId="0">
      <selection activeCell="E19" sqref="E19 E26 E78"/>
    </sheetView>
  </sheetViews>
  <sheetFormatPr defaultRowHeight="15" x14ac:dyDescent="0.25"/>
  <cols>
    <col min="1" max="1" width="63" customWidth="1"/>
    <col min="2" max="2" width="18.7109375" customWidth="1"/>
    <col min="3" max="3" width="25.85546875" customWidth="1"/>
    <col min="4" max="4" width="17.85546875" customWidth="1"/>
    <col min="5" max="5" width="17.28515625" customWidth="1"/>
  </cols>
  <sheetData>
    <row r="1" spans="1:5" ht="18.75" customHeight="1" x14ac:dyDescent="0.25">
      <c r="A1" s="68" t="s">
        <v>0</v>
      </c>
      <c r="B1" s="68"/>
      <c r="C1" s="68"/>
      <c r="D1" s="68"/>
      <c r="E1" s="68"/>
    </row>
    <row r="2" spans="1:5" ht="32.25" customHeight="1" x14ac:dyDescent="0.25">
      <c r="A2" s="68"/>
      <c r="B2" s="68"/>
      <c r="C2" s="68"/>
      <c r="D2" s="68"/>
      <c r="E2" s="68"/>
    </row>
    <row r="3" spans="1:5" ht="42" customHeight="1" x14ac:dyDescent="0.25">
      <c r="A3" s="68"/>
      <c r="B3" s="68"/>
      <c r="C3" s="68"/>
      <c r="D3" s="68"/>
      <c r="E3" s="68"/>
    </row>
    <row r="4" spans="1:5" ht="24.75" customHeight="1" thickBot="1" x14ac:dyDescent="0.3">
      <c r="A4" s="69" t="s">
        <v>1</v>
      </c>
      <c r="B4" s="70"/>
      <c r="C4" s="70"/>
      <c r="D4" s="70"/>
      <c r="E4" s="71"/>
    </row>
    <row r="5" spans="1:5" ht="30.75" customHeight="1" thickBot="1" x14ac:dyDescent="0.3">
      <c r="A5" s="72" t="s">
        <v>2</v>
      </c>
      <c r="B5" s="73"/>
      <c r="C5" s="73"/>
      <c r="D5" s="73"/>
      <c r="E5" s="74"/>
    </row>
    <row r="6" spans="1:5" ht="24.75" customHeight="1" thickBot="1" x14ac:dyDescent="0.3">
      <c r="A6" s="59" t="s">
        <v>3</v>
      </c>
      <c r="B6" s="60"/>
      <c r="C6" s="60"/>
      <c r="D6" s="60"/>
      <c r="E6" s="61"/>
    </row>
    <row r="7" spans="1:5" ht="24" customHeight="1" thickBot="1" x14ac:dyDescent="0.3">
      <c r="A7" s="51" t="s">
        <v>4</v>
      </c>
      <c r="B7" s="1"/>
      <c r="C7" s="52" t="s">
        <v>118</v>
      </c>
      <c r="D7" s="2"/>
      <c r="E7" s="3"/>
    </row>
    <row r="8" spans="1:5" ht="24.75" customHeight="1" thickBot="1" x14ac:dyDescent="0.3">
      <c r="A8" s="59" t="s">
        <v>5</v>
      </c>
      <c r="B8" s="60"/>
      <c r="C8" s="60"/>
      <c r="D8" s="60"/>
      <c r="E8" s="61"/>
    </row>
    <row r="9" spans="1:5" ht="52.5" customHeight="1" thickBot="1" x14ac:dyDescent="0.3">
      <c r="A9" s="4" t="s">
        <v>6</v>
      </c>
      <c r="B9" s="5" t="s">
        <v>7</v>
      </c>
      <c r="C9" s="6" t="s">
        <v>8</v>
      </c>
      <c r="D9" s="7" t="s">
        <v>9</v>
      </c>
      <c r="E9" s="8" t="s">
        <v>10</v>
      </c>
    </row>
    <row r="10" spans="1:5" ht="28.5" x14ac:dyDescent="0.25">
      <c r="A10" s="9" t="s">
        <v>103</v>
      </c>
      <c r="B10" s="12">
        <v>50</v>
      </c>
      <c r="C10" s="13"/>
      <c r="D10" s="14"/>
      <c r="E10" s="15"/>
    </row>
    <row r="11" spans="1:5" ht="33" customHeight="1" x14ac:dyDescent="0.25">
      <c r="A11" s="10" t="s">
        <v>104</v>
      </c>
      <c r="B11" s="16">
        <v>40</v>
      </c>
      <c r="C11" s="17"/>
      <c r="D11" s="18"/>
      <c r="E11" s="19"/>
    </row>
    <row r="12" spans="1:5" ht="28.5" x14ac:dyDescent="0.25">
      <c r="A12" s="10" t="s">
        <v>105</v>
      </c>
      <c r="B12" s="16">
        <v>20</v>
      </c>
      <c r="C12" s="17"/>
      <c r="D12" s="18"/>
      <c r="E12" s="19"/>
    </row>
    <row r="13" spans="1:5" ht="28.5" x14ac:dyDescent="0.25">
      <c r="A13" s="10" t="s">
        <v>106</v>
      </c>
      <c r="B13" s="16">
        <v>15</v>
      </c>
      <c r="C13" s="17"/>
      <c r="D13" s="18"/>
      <c r="E13" s="19"/>
    </row>
    <row r="14" spans="1:5" ht="28.5" x14ac:dyDescent="0.25">
      <c r="A14" s="10" t="s">
        <v>109</v>
      </c>
      <c r="B14" s="16">
        <v>20</v>
      </c>
      <c r="C14" s="17"/>
      <c r="D14" s="18"/>
      <c r="E14" s="19"/>
    </row>
    <row r="15" spans="1:5" ht="28.5" x14ac:dyDescent="0.25">
      <c r="A15" s="10" t="s">
        <v>107</v>
      </c>
      <c r="B15" s="16">
        <v>15</v>
      </c>
      <c r="C15" s="17"/>
      <c r="D15" s="18"/>
      <c r="E15" s="19"/>
    </row>
    <row r="16" spans="1:5" ht="28.5" x14ac:dyDescent="0.25">
      <c r="A16" s="10" t="s">
        <v>108</v>
      </c>
      <c r="B16" s="16">
        <v>10</v>
      </c>
      <c r="C16" s="17"/>
      <c r="D16" s="18"/>
      <c r="E16" s="19"/>
    </row>
    <row r="17" spans="1:5" ht="34.5" customHeight="1" x14ac:dyDescent="0.25">
      <c r="A17" s="10" t="s">
        <v>110</v>
      </c>
      <c r="B17" s="16">
        <v>5</v>
      </c>
      <c r="C17" s="17"/>
      <c r="D17" s="18"/>
      <c r="E17" s="19"/>
    </row>
    <row r="18" spans="1:5" ht="59.25" customHeight="1" thickBot="1" x14ac:dyDescent="0.3">
      <c r="A18" s="11" t="s">
        <v>11</v>
      </c>
      <c r="B18" s="20">
        <v>5</v>
      </c>
      <c r="C18" s="21"/>
      <c r="D18" s="22"/>
      <c r="E18" s="23"/>
    </row>
    <row r="19" spans="1:5" ht="27.75" customHeight="1" thickBot="1" x14ac:dyDescent="0.3">
      <c r="A19" s="62" t="s">
        <v>12</v>
      </c>
      <c r="B19" s="63"/>
      <c r="C19" s="63"/>
      <c r="D19" s="63"/>
      <c r="E19" s="24"/>
    </row>
    <row r="20" spans="1:5" ht="112.5" customHeight="1" x14ac:dyDescent="0.25">
      <c r="A20" s="64" t="s">
        <v>116</v>
      </c>
      <c r="B20" s="65"/>
      <c r="C20" s="65"/>
      <c r="D20" s="65"/>
      <c r="E20" s="66"/>
    </row>
    <row r="21" spans="1:5" ht="15.75" thickBot="1" x14ac:dyDescent="0.3"/>
    <row r="22" spans="1:5" ht="15.75" thickBot="1" x14ac:dyDescent="0.3">
      <c r="A22" s="59" t="s">
        <v>13</v>
      </c>
      <c r="B22" s="60"/>
      <c r="C22" s="60"/>
      <c r="D22" s="60"/>
      <c r="E22" s="61"/>
    </row>
    <row r="23" spans="1:5" ht="57.75" thickBot="1" x14ac:dyDescent="0.3">
      <c r="A23" s="25" t="s">
        <v>14</v>
      </c>
      <c r="B23" s="26" t="s">
        <v>15</v>
      </c>
      <c r="C23" s="7" t="s">
        <v>8</v>
      </c>
      <c r="D23" s="27" t="s">
        <v>16</v>
      </c>
      <c r="E23" s="28" t="s">
        <v>10</v>
      </c>
    </row>
    <row r="24" spans="1:5" ht="43.5" thickBot="1" x14ac:dyDescent="0.3">
      <c r="A24" s="29" t="s">
        <v>17</v>
      </c>
      <c r="B24" s="30" t="s">
        <v>18</v>
      </c>
      <c r="C24" s="13"/>
      <c r="D24" s="31"/>
      <c r="E24" s="32">
        <f>D24*1</f>
        <v>0</v>
      </c>
    </row>
    <row r="25" spans="1:5" ht="43.5" thickBot="1" x14ac:dyDescent="0.3">
      <c r="A25" s="33" t="s">
        <v>19</v>
      </c>
      <c r="B25" s="34" t="s">
        <v>20</v>
      </c>
      <c r="C25" s="13"/>
      <c r="D25" s="35"/>
      <c r="E25" s="36">
        <f>D25*0.5</f>
        <v>0</v>
      </c>
    </row>
    <row r="26" spans="1:5" ht="27" customHeight="1" thickBot="1" x14ac:dyDescent="0.3">
      <c r="A26" s="62" t="s">
        <v>21</v>
      </c>
      <c r="B26" s="63"/>
      <c r="C26" s="63"/>
      <c r="D26" s="67"/>
      <c r="E26" s="37">
        <f xml:space="preserve"> IF(SUM(E24:E25)&gt;20,20,IF(SUM(E24:E25)&lt;=20,SUM(E24:E25)))</f>
        <v>0</v>
      </c>
    </row>
    <row r="27" spans="1:5" ht="16.5" customHeight="1" thickBot="1" x14ac:dyDescent="0.3"/>
    <row r="28" spans="1:5" ht="15.75" thickBot="1" x14ac:dyDescent="0.3">
      <c r="A28" s="59" t="s">
        <v>117</v>
      </c>
      <c r="B28" s="60"/>
      <c r="C28" s="60"/>
      <c r="D28" s="60"/>
      <c r="E28" s="61"/>
    </row>
    <row r="29" spans="1:5" ht="43.5" thickBot="1" x14ac:dyDescent="0.3">
      <c r="A29" s="38" t="s">
        <v>14</v>
      </c>
      <c r="B29" s="39" t="s">
        <v>15</v>
      </c>
      <c r="C29" s="40" t="s">
        <v>8</v>
      </c>
      <c r="D29" s="38" t="s">
        <v>22</v>
      </c>
      <c r="E29" s="40" t="s">
        <v>10</v>
      </c>
    </row>
    <row r="30" spans="1:5" ht="28.5" x14ac:dyDescent="0.25">
      <c r="A30" s="9" t="s">
        <v>23</v>
      </c>
      <c r="B30" s="41" t="s">
        <v>24</v>
      </c>
      <c r="C30" s="13"/>
      <c r="D30" s="13"/>
      <c r="E30" s="42">
        <f>2*D30</f>
        <v>0</v>
      </c>
    </row>
    <row r="31" spans="1:5" ht="28.5" x14ac:dyDescent="0.25">
      <c r="A31" s="10" t="s">
        <v>25</v>
      </c>
      <c r="B31" s="43" t="s">
        <v>26</v>
      </c>
      <c r="C31" s="17"/>
      <c r="D31" s="17"/>
      <c r="E31" s="32">
        <f>D31*0.5</f>
        <v>0</v>
      </c>
    </row>
    <row r="32" spans="1:5" ht="28.5" x14ac:dyDescent="0.25">
      <c r="A32" s="10" t="s">
        <v>27</v>
      </c>
      <c r="B32" s="43" t="s">
        <v>28</v>
      </c>
      <c r="C32" s="17"/>
      <c r="D32" s="17"/>
      <c r="E32" s="32">
        <f>1*D32</f>
        <v>0</v>
      </c>
    </row>
    <row r="33" spans="1:5" ht="28.5" x14ac:dyDescent="0.25">
      <c r="A33" s="10" t="s">
        <v>29</v>
      </c>
      <c r="B33" s="43" t="s">
        <v>26</v>
      </c>
      <c r="C33" s="17"/>
      <c r="D33" s="17"/>
      <c r="E33" s="32">
        <f>0.5*D33</f>
        <v>0</v>
      </c>
    </row>
    <row r="34" spans="1:5" ht="28.5" x14ac:dyDescent="0.25">
      <c r="A34" s="10" t="s">
        <v>30</v>
      </c>
      <c r="B34" s="43" t="s">
        <v>31</v>
      </c>
      <c r="C34" s="17"/>
      <c r="D34" s="17"/>
      <c r="E34" s="32">
        <f>0.3*D34</f>
        <v>0</v>
      </c>
    </row>
    <row r="35" spans="1:5" ht="42.75" x14ac:dyDescent="0.25">
      <c r="A35" s="10" t="s">
        <v>32</v>
      </c>
      <c r="B35" s="43" t="s">
        <v>33</v>
      </c>
      <c r="C35" s="17"/>
      <c r="D35" s="17"/>
      <c r="E35" s="32">
        <f>0.2*D35</f>
        <v>0</v>
      </c>
    </row>
    <row r="36" spans="1:5" ht="42.75" x14ac:dyDescent="0.25">
      <c r="A36" s="10" t="s">
        <v>34</v>
      </c>
      <c r="B36" s="43" t="s">
        <v>35</v>
      </c>
      <c r="C36" s="17"/>
      <c r="D36" s="17"/>
      <c r="E36" s="32">
        <f>2*D36</f>
        <v>0</v>
      </c>
    </row>
    <row r="37" spans="1:5" ht="42.75" x14ac:dyDescent="0.25">
      <c r="A37" s="10" t="s">
        <v>36</v>
      </c>
      <c r="B37" s="43" t="s">
        <v>37</v>
      </c>
      <c r="C37" s="17"/>
      <c r="D37" s="17"/>
      <c r="E37" s="32">
        <f>1*D37</f>
        <v>0</v>
      </c>
    </row>
    <row r="38" spans="1:5" ht="28.5" x14ac:dyDescent="0.25">
      <c r="A38" s="10" t="s">
        <v>38</v>
      </c>
      <c r="B38" s="44" t="s">
        <v>39</v>
      </c>
      <c r="C38" s="17"/>
      <c r="D38" s="17"/>
      <c r="E38" s="32">
        <f>4*D38</f>
        <v>0</v>
      </c>
    </row>
    <row r="39" spans="1:5" ht="28.5" x14ac:dyDescent="0.25">
      <c r="A39" s="10" t="s">
        <v>40</v>
      </c>
      <c r="B39" s="43" t="s">
        <v>41</v>
      </c>
      <c r="C39" s="17"/>
      <c r="D39" s="17"/>
      <c r="E39" s="32">
        <f>2*D39</f>
        <v>0</v>
      </c>
    </row>
    <row r="40" spans="1:5" ht="28.5" x14ac:dyDescent="0.25">
      <c r="A40" s="10" t="s">
        <v>111</v>
      </c>
      <c r="B40" s="43" t="s">
        <v>42</v>
      </c>
      <c r="C40" s="17"/>
      <c r="D40" s="17"/>
      <c r="E40" s="32">
        <f>1*D40</f>
        <v>0</v>
      </c>
    </row>
    <row r="41" spans="1:5" ht="28.5" x14ac:dyDescent="0.25">
      <c r="A41" s="10" t="s">
        <v>43</v>
      </c>
      <c r="B41" s="43" t="s">
        <v>44</v>
      </c>
      <c r="C41" s="17"/>
      <c r="D41" s="17"/>
      <c r="E41" s="32">
        <f>4*D41</f>
        <v>0</v>
      </c>
    </row>
    <row r="42" spans="1:5" ht="28.5" x14ac:dyDescent="0.25">
      <c r="A42" s="10" t="s">
        <v>45</v>
      </c>
      <c r="B42" s="43" t="s">
        <v>46</v>
      </c>
      <c r="C42" s="17"/>
      <c r="D42" s="17"/>
      <c r="E42" s="32">
        <f>0.5*D42</f>
        <v>0</v>
      </c>
    </row>
    <row r="43" spans="1:5" ht="28.5" x14ac:dyDescent="0.25">
      <c r="A43" s="10" t="s">
        <v>47</v>
      </c>
      <c r="B43" s="43" t="s">
        <v>48</v>
      </c>
      <c r="C43" s="17"/>
      <c r="D43" s="17"/>
      <c r="E43" s="32">
        <f>1*D43</f>
        <v>0</v>
      </c>
    </row>
    <row r="44" spans="1:5" ht="28.5" x14ac:dyDescent="0.25">
      <c r="A44" s="10" t="s">
        <v>49</v>
      </c>
      <c r="B44" s="43" t="s">
        <v>46</v>
      </c>
      <c r="C44" s="17"/>
      <c r="D44" s="17"/>
      <c r="E44" s="32">
        <f>0.5*D44</f>
        <v>0</v>
      </c>
    </row>
    <row r="45" spans="1:5" ht="29.25" thickBot="1" x14ac:dyDescent="0.3">
      <c r="A45" s="10" t="s">
        <v>50</v>
      </c>
      <c r="B45" s="43" t="s">
        <v>51</v>
      </c>
      <c r="C45" s="17"/>
      <c r="D45" s="17"/>
      <c r="E45" s="32">
        <f>6*D45</f>
        <v>0</v>
      </c>
    </row>
    <row r="46" spans="1:5" ht="28.5" x14ac:dyDescent="0.25">
      <c r="A46" s="10" t="s">
        <v>52</v>
      </c>
      <c r="B46" s="43" t="s">
        <v>53</v>
      </c>
      <c r="C46" s="13"/>
      <c r="D46" s="17"/>
      <c r="E46" s="32">
        <f>3*D46</f>
        <v>0</v>
      </c>
    </row>
    <row r="47" spans="1:5" ht="29.25" thickBot="1" x14ac:dyDescent="0.3">
      <c r="A47" s="10" t="s">
        <v>54</v>
      </c>
      <c r="B47" s="43" t="s">
        <v>55</v>
      </c>
      <c r="C47" s="17"/>
      <c r="D47" s="17"/>
      <c r="E47" s="32">
        <f>2*D47</f>
        <v>0</v>
      </c>
    </row>
    <row r="48" spans="1:5" ht="28.5" x14ac:dyDescent="0.25">
      <c r="A48" s="10" t="s">
        <v>56</v>
      </c>
      <c r="B48" s="43" t="s">
        <v>57</v>
      </c>
      <c r="C48" s="13"/>
      <c r="D48" s="17"/>
      <c r="E48" s="32">
        <f>1*D48</f>
        <v>0</v>
      </c>
    </row>
    <row r="49" spans="1:5" ht="28.5" x14ac:dyDescent="0.25">
      <c r="A49" s="10" t="s">
        <v>58</v>
      </c>
      <c r="B49" s="43" t="s">
        <v>55</v>
      </c>
      <c r="C49" s="17"/>
      <c r="D49" s="17"/>
      <c r="E49" s="32">
        <f>2*D49</f>
        <v>0</v>
      </c>
    </row>
    <row r="50" spans="1:5" ht="29.25" thickBot="1" x14ac:dyDescent="0.3">
      <c r="A50" s="10" t="s">
        <v>59</v>
      </c>
      <c r="B50" s="43" t="s">
        <v>60</v>
      </c>
      <c r="C50" s="17"/>
      <c r="D50" s="17"/>
      <c r="E50" s="32">
        <f>0.5*D50</f>
        <v>0</v>
      </c>
    </row>
    <row r="51" spans="1:5" ht="29.25" thickBot="1" x14ac:dyDescent="0.3">
      <c r="A51" s="10" t="s">
        <v>61</v>
      </c>
      <c r="B51" s="43" t="s">
        <v>57</v>
      </c>
      <c r="C51" s="13"/>
      <c r="D51" s="17"/>
      <c r="E51" s="32">
        <f>1*D51</f>
        <v>0</v>
      </c>
    </row>
    <row r="52" spans="1:5" ht="28.5" x14ac:dyDescent="0.25">
      <c r="A52" s="10" t="s">
        <v>62</v>
      </c>
      <c r="B52" s="43" t="s">
        <v>63</v>
      </c>
      <c r="C52" s="13"/>
      <c r="D52" s="17"/>
      <c r="E52" s="32">
        <f>0.2*D52</f>
        <v>0</v>
      </c>
    </row>
    <row r="53" spans="1:5" ht="28.5" x14ac:dyDescent="0.25">
      <c r="A53" s="10" t="s">
        <v>64</v>
      </c>
      <c r="B53" s="43" t="s">
        <v>65</v>
      </c>
      <c r="C53" s="17"/>
      <c r="D53" s="17"/>
      <c r="E53" s="32">
        <f>6*D53</f>
        <v>0</v>
      </c>
    </row>
    <row r="54" spans="1:5" ht="28.5" x14ac:dyDescent="0.25">
      <c r="A54" s="10" t="s">
        <v>66</v>
      </c>
      <c r="B54" s="43" t="s">
        <v>67</v>
      </c>
      <c r="C54" s="17"/>
      <c r="D54" s="17"/>
      <c r="E54" s="32">
        <f>2*D54</f>
        <v>0</v>
      </c>
    </row>
    <row r="55" spans="1:5" ht="28.5" x14ac:dyDescent="0.25">
      <c r="A55" s="10" t="s">
        <v>68</v>
      </c>
      <c r="B55" s="43" t="s">
        <v>69</v>
      </c>
      <c r="C55" s="17"/>
      <c r="D55" s="17"/>
      <c r="E55" s="32">
        <f>4*D55</f>
        <v>0</v>
      </c>
    </row>
    <row r="56" spans="1:5" ht="28.5" x14ac:dyDescent="0.25">
      <c r="A56" s="10" t="s">
        <v>70</v>
      </c>
      <c r="B56" s="43" t="s">
        <v>71</v>
      </c>
      <c r="C56" s="17"/>
      <c r="D56" s="17"/>
      <c r="E56" s="32">
        <f>1.5*D56</f>
        <v>0</v>
      </c>
    </row>
    <row r="57" spans="1:5" ht="28.5" x14ac:dyDescent="0.25">
      <c r="A57" s="10" t="s">
        <v>72</v>
      </c>
      <c r="B57" s="43" t="s">
        <v>73</v>
      </c>
      <c r="C57" s="17"/>
      <c r="D57" s="17"/>
      <c r="E57" s="32">
        <f>6*D57</f>
        <v>0</v>
      </c>
    </row>
    <row r="58" spans="1:5" ht="28.5" x14ac:dyDescent="0.25">
      <c r="A58" s="10" t="s">
        <v>74</v>
      </c>
      <c r="B58" s="43" t="s">
        <v>75</v>
      </c>
      <c r="C58" s="17"/>
      <c r="D58" s="17"/>
      <c r="E58" s="32">
        <f>2*D58</f>
        <v>0</v>
      </c>
    </row>
    <row r="59" spans="1:5" ht="28.5" x14ac:dyDescent="0.25">
      <c r="A59" s="10" t="s">
        <v>76</v>
      </c>
      <c r="B59" s="43" t="s">
        <v>77</v>
      </c>
      <c r="C59" s="17"/>
      <c r="D59" s="17"/>
      <c r="E59" s="32">
        <f>1*D59</f>
        <v>0</v>
      </c>
    </row>
    <row r="60" spans="1:5" ht="28.5" x14ac:dyDescent="0.25">
      <c r="A60" s="10" t="s">
        <v>78</v>
      </c>
      <c r="B60" s="43" t="s">
        <v>79</v>
      </c>
      <c r="C60" s="17"/>
      <c r="D60" s="17"/>
      <c r="E60" s="32">
        <f>5*D60</f>
        <v>0</v>
      </c>
    </row>
    <row r="61" spans="1:5" ht="28.5" x14ac:dyDescent="0.25">
      <c r="A61" s="10" t="s">
        <v>80</v>
      </c>
      <c r="B61" s="43" t="s">
        <v>81</v>
      </c>
      <c r="C61" s="17"/>
      <c r="D61" s="17"/>
      <c r="E61" s="32">
        <f>2*D61</f>
        <v>0</v>
      </c>
    </row>
    <row r="62" spans="1:5" ht="28.5" x14ac:dyDescent="0.25">
      <c r="A62" s="10" t="s">
        <v>82</v>
      </c>
      <c r="B62" s="43" t="s">
        <v>81</v>
      </c>
      <c r="C62" s="17"/>
      <c r="D62" s="17"/>
      <c r="E62" s="32">
        <f>2*D62</f>
        <v>0</v>
      </c>
    </row>
    <row r="63" spans="1:5" ht="28.5" x14ac:dyDescent="0.25">
      <c r="A63" s="10" t="s">
        <v>83</v>
      </c>
      <c r="B63" s="43" t="s">
        <v>84</v>
      </c>
      <c r="C63" s="17"/>
      <c r="D63" s="17"/>
      <c r="E63" s="32">
        <f>1*D63</f>
        <v>0</v>
      </c>
    </row>
    <row r="64" spans="1:5" ht="28.5" x14ac:dyDescent="0.25">
      <c r="A64" s="10" t="s">
        <v>85</v>
      </c>
      <c r="B64" s="43" t="s">
        <v>86</v>
      </c>
      <c r="C64" s="17"/>
      <c r="D64" s="17"/>
      <c r="E64" s="32">
        <f>1*D64</f>
        <v>0</v>
      </c>
    </row>
    <row r="65" spans="1:5" ht="28.5" x14ac:dyDescent="0.25">
      <c r="A65" s="10" t="s">
        <v>87</v>
      </c>
      <c r="B65" s="43" t="s">
        <v>88</v>
      </c>
      <c r="C65" s="17"/>
      <c r="D65" s="17"/>
      <c r="E65" s="32">
        <f>0.5*D65</f>
        <v>0</v>
      </c>
    </row>
    <row r="66" spans="1:5" ht="28.5" x14ac:dyDescent="0.25">
      <c r="A66" s="10" t="s">
        <v>89</v>
      </c>
      <c r="B66" s="43" t="s">
        <v>88</v>
      </c>
      <c r="C66" s="17"/>
      <c r="D66" s="17"/>
      <c r="E66" s="32">
        <f>0.5*D66</f>
        <v>0</v>
      </c>
    </row>
    <row r="67" spans="1:5" ht="28.5" x14ac:dyDescent="0.25">
      <c r="A67" s="10" t="s">
        <v>90</v>
      </c>
      <c r="B67" s="43" t="s">
        <v>91</v>
      </c>
      <c r="C67" s="17"/>
      <c r="D67" s="17"/>
      <c r="E67" s="32">
        <f>0.5*D67</f>
        <v>0</v>
      </c>
    </row>
    <row r="68" spans="1:5" ht="28.5" x14ac:dyDescent="0.25">
      <c r="A68" s="10" t="s">
        <v>92</v>
      </c>
      <c r="B68" s="43" t="s">
        <v>93</v>
      </c>
      <c r="C68" s="17"/>
      <c r="D68" s="17"/>
      <c r="E68" s="32">
        <f>0.2*D68</f>
        <v>0</v>
      </c>
    </row>
    <row r="69" spans="1:5" ht="28.5" x14ac:dyDescent="0.25">
      <c r="A69" s="10" t="s">
        <v>94</v>
      </c>
      <c r="B69" s="43" t="s">
        <v>93</v>
      </c>
      <c r="C69" s="17"/>
      <c r="D69" s="17"/>
      <c r="E69" s="32">
        <f>0.2*D69</f>
        <v>0</v>
      </c>
    </row>
    <row r="70" spans="1:5" ht="29.25" thickBot="1" x14ac:dyDescent="0.3">
      <c r="A70" s="10" t="s">
        <v>95</v>
      </c>
      <c r="B70" s="43" t="s">
        <v>113</v>
      </c>
      <c r="C70" s="17"/>
      <c r="D70" s="17"/>
      <c r="E70" s="32">
        <f>2*D70</f>
        <v>0</v>
      </c>
    </row>
    <row r="71" spans="1:5" ht="29.25" thickBot="1" x14ac:dyDescent="0.3">
      <c r="A71" s="10" t="s">
        <v>112</v>
      </c>
      <c r="B71" s="43" t="s">
        <v>114</v>
      </c>
      <c r="C71" s="13"/>
      <c r="D71" s="17"/>
      <c r="E71" s="32">
        <f>1*D71</f>
        <v>0</v>
      </c>
    </row>
    <row r="72" spans="1:5" ht="29.25" thickBot="1" x14ac:dyDescent="0.3">
      <c r="A72" s="10" t="s">
        <v>96</v>
      </c>
      <c r="B72" s="43" t="s">
        <v>91</v>
      </c>
      <c r="C72" s="13"/>
      <c r="D72" s="17"/>
      <c r="E72" s="32">
        <f>0.5*D72</f>
        <v>0</v>
      </c>
    </row>
    <row r="73" spans="1:5" ht="28.5" x14ac:dyDescent="0.25">
      <c r="A73" s="10" t="s">
        <v>115</v>
      </c>
      <c r="B73" s="43" t="s">
        <v>93</v>
      </c>
      <c r="C73" s="13"/>
      <c r="D73" s="17"/>
      <c r="E73" s="32">
        <f>0.2*D73</f>
        <v>0</v>
      </c>
    </row>
    <row r="74" spans="1:5" ht="28.5" x14ac:dyDescent="0.25">
      <c r="A74" s="10" t="s">
        <v>97</v>
      </c>
      <c r="B74" s="43" t="s">
        <v>24</v>
      </c>
      <c r="C74" s="17"/>
      <c r="D74" s="17"/>
      <c r="E74" s="32">
        <f>2*D74</f>
        <v>0</v>
      </c>
    </row>
    <row r="75" spans="1:5" ht="28.5" x14ac:dyDescent="0.25">
      <c r="A75" s="10" t="s">
        <v>98</v>
      </c>
      <c r="B75" s="43" t="s">
        <v>26</v>
      </c>
      <c r="C75" s="17"/>
      <c r="D75" s="17"/>
      <c r="E75" s="32">
        <f>0.5*D75</f>
        <v>0</v>
      </c>
    </row>
    <row r="76" spans="1:5" ht="38.25" customHeight="1" x14ac:dyDescent="0.25">
      <c r="A76" s="10" t="s">
        <v>99</v>
      </c>
      <c r="B76" s="43" t="s">
        <v>28</v>
      </c>
      <c r="C76" s="17"/>
      <c r="D76" s="17"/>
      <c r="E76" s="32">
        <f>1*D76</f>
        <v>0</v>
      </c>
    </row>
    <row r="77" spans="1:5" ht="29.25" thickBot="1" x14ac:dyDescent="0.3">
      <c r="A77" s="11" t="s">
        <v>100</v>
      </c>
      <c r="B77" s="45" t="s">
        <v>26</v>
      </c>
      <c r="C77" s="21"/>
      <c r="D77" s="21"/>
      <c r="E77" s="46">
        <f>0.5*D77</f>
        <v>0</v>
      </c>
    </row>
    <row r="78" spans="1:5" ht="15.75" thickBot="1" x14ac:dyDescent="0.3">
      <c r="A78" s="47" t="s">
        <v>101</v>
      </c>
      <c r="B78" s="48"/>
      <c r="C78" s="48"/>
      <c r="D78" s="48"/>
      <c r="E78" s="37">
        <f xml:space="preserve"> IF(SUM(E30:E77)&gt;30,30,IF(SUM(E30:E77)&lt;=30,SUM(E30:E77)))</f>
        <v>0</v>
      </c>
    </row>
    <row r="79" spans="1:5" ht="16.5" customHeight="1" x14ac:dyDescent="0.25">
      <c r="A79" s="53"/>
      <c r="B79" s="54"/>
      <c r="C79" s="54"/>
      <c r="D79" s="54"/>
      <c r="E79" s="55"/>
    </row>
    <row r="80" spans="1:5" ht="20.25" thickBot="1" x14ac:dyDescent="0.3">
      <c r="A80" s="49"/>
      <c r="B80" s="56" t="s">
        <v>102</v>
      </c>
      <c r="C80" s="57"/>
      <c r="D80" s="58"/>
      <c r="E80" s="50">
        <f>E19+E26+E78</f>
        <v>0</v>
      </c>
    </row>
  </sheetData>
  <sheetProtection password="D884" sheet="1" objects="1" scenarios="1"/>
  <mergeCells count="12">
    <mergeCell ref="A1:E3"/>
    <mergeCell ref="A4:E4"/>
    <mergeCell ref="A5:E5"/>
    <mergeCell ref="A6:E6"/>
    <mergeCell ref="A79:E79"/>
    <mergeCell ref="B80:D80"/>
    <mergeCell ref="A8:E8"/>
    <mergeCell ref="A19:D19"/>
    <mergeCell ref="A20:E20"/>
    <mergeCell ref="A22:E22"/>
    <mergeCell ref="A26:D26"/>
    <mergeCell ref="A28:E28"/>
  </mergeCells>
  <pageMargins left="0.511811024" right="0.511811024" top="0.78740157499999996" bottom="0.78740157499999996" header="0.31496062000000002" footer="0.31496062000000002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Romerito Valeriano</dc:creator>
  <cp:lastModifiedBy>Romerito Valeriano</cp:lastModifiedBy>
  <dcterms:created xsi:type="dcterms:W3CDTF">2018-11-29T16:35:39Z</dcterms:created>
  <dcterms:modified xsi:type="dcterms:W3CDTF">2018-11-29T22:18:41Z</dcterms:modified>
</cp:coreProperties>
</file>